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CONTABILIDAD\FUNDACION CONSTRUYENDO BIENESTAR\GOBERNACION 2025\"/>
    </mc:Choice>
  </mc:AlternateContent>
  <xr:revisionPtr revIDLastSave="0" documentId="13_ncr:1_{C66CC8E6-78D5-485C-B029-AF16D7574E5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ja1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" l="1"/>
  <c r="C26" i="2" s="1"/>
  <c r="C8" i="2"/>
  <c r="C35" i="2" l="1"/>
  <c r="C33" i="2"/>
  <c r="C32" i="2"/>
  <c r="C37" i="2" l="1"/>
  <c r="C11" i="2"/>
  <c r="C39" i="2" l="1"/>
  <c r="C25" i="1"/>
  <c r="C11" i="1" l="1"/>
  <c r="C36" i="1"/>
  <c r="D25" i="1" s="1"/>
  <c r="C38" i="1" l="1"/>
</calcChain>
</file>

<file path=xl/sharedStrings.xml><?xml version="1.0" encoding="utf-8"?>
<sst xmlns="http://schemas.openxmlformats.org/spreadsheetml/2006/main" count="85" uniqueCount="39">
  <si>
    <t>INGRESOS</t>
  </si>
  <si>
    <t xml:space="preserve">CONCEPTO </t>
  </si>
  <si>
    <t>Donaciones</t>
  </si>
  <si>
    <t>Rendimientos financieros</t>
  </si>
  <si>
    <t xml:space="preserve">TOTAL </t>
  </si>
  <si>
    <t>EGRESOS</t>
  </si>
  <si>
    <t>OBRAS SOCIALES</t>
  </si>
  <si>
    <t>Programa construyendo identidad</t>
  </si>
  <si>
    <t>Programa construyendo vida saludable</t>
  </si>
  <si>
    <t>Programa construyendo educación</t>
  </si>
  <si>
    <t>Programa construyendo ciudad</t>
  </si>
  <si>
    <t>Programa construyendo paz</t>
  </si>
  <si>
    <t>Programa sembrando valores construyendo bienestar</t>
  </si>
  <si>
    <t>Programa construyendo medio ambiente</t>
  </si>
  <si>
    <t>GASTOS DE ADMINISTRACIÓN</t>
  </si>
  <si>
    <t>Gastos administrativos</t>
  </si>
  <si>
    <t>Gastos por beneficios a los empleados</t>
  </si>
  <si>
    <t>Gastos legales</t>
  </si>
  <si>
    <t>Gastos por impuestos</t>
  </si>
  <si>
    <t>Gastos financieros</t>
  </si>
  <si>
    <t>Otros gastos</t>
  </si>
  <si>
    <t>EXCEDENTES</t>
  </si>
  <si>
    <t>Programa amor por nuestro entorno</t>
  </si>
  <si>
    <t>Gastos Extraordinarios</t>
  </si>
  <si>
    <t>Otros ingresos</t>
  </si>
  <si>
    <t>PRESUPUESTO AÑO 2023</t>
  </si>
  <si>
    <t>PRESUPUESTADO</t>
  </si>
  <si>
    <t>TP. 220099-T</t>
  </si>
  <si>
    <t>MARÍA DEL PILAR SIERRA LONDOÑO</t>
  </si>
  <si>
    <t>Revisora Fiscal</t>
  </si>
  <si>
    <t>TP. 77960-T</t>
  </si>
  <si>
    <t>DIANA CLARENA BUITRAGO RAMIREZ</t>
  </si>
  <si>
    <t>REPRESENTANTE LEGAL</t>
  </si>
  <si>
    <t xml:space="preserve">C.C 41.938.214 </t>
  </si>
  <si>
    <t>PAOLA ANDREA OLIVERO GOMEZ</t>
  </si>
  <si>
    <t>CONTADOR PUBLICO</t>
  </si>
  <si>
    <t>Programa creciendo en comunidad</t>
  </si>
  <si>
    <t>PRESUPUESTO AÑO 2026</t>
  </si>
  <si>
    <t>Sembrando valores construyendo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</si>
</sst>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164" fontId="5" fillId="0" borderId="1" xfId="2" applyNumberFormat="1" applyFont="1" applyBorder="1" applyAlignment="1">
      <alignment vertical="center"/>
    </xf>
    <xf numFmtId="6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164" fontId="3" fillId="0" borderId="2" xfId="2" applyNumberFormat="1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vertical="center"/>
    </xf>
    <xf numFmtId="43" fontId="0" fillId="0" borderId="0" xfId="1" applyFont="1" applyFill="1"/>
    <xf numFmtId="164" fontId="0" fillId="0" borderId="0" xfId="0" applyNumberFormat="1"/>
    <xf numFmtId="44" fontId="6" fillId="0" borderId="1" xfId="2" applyFont="1" applyBorder="1"/>
    <xf numFmtId="164" fontId="3" fillId="0" borderId="1" xfId="2" applyNumberFormat="1" applyFont="1" applyFill="1" applyBorder="1" applyAlignment="1">
      <alignment vertical="center"/>
    </xf>
    <xf numFmtId="164" fontId="5" fillId="0" borderId="1" xfId="2" applyNumberFormat="1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43" fontId="0" fillId="0" borderId="0" xfId="1" applyFont="1"/>
    <xf numFmtId="44" fontId="6" fillId="0" borderId="1" xfId="2" applyFont="1" applyFill="1" applyBorder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51"/>
  <sheetViews>
    <sheetView topLeftCell="A12" workbookViewId="0">
      <selection activeCell="C29" sqref="C29"/>
    </sheetView>
  </sheetViews>
  <sheetFormatPr baseColWidth="10" defaultRowHeight="15" x14ac:dyDescent="0.25"/>
  <cols>
    <col min="2" max="2" width="57.7109375" customWidth="1"/>
    <col min="3" max="3" width="28.5703125" customWidth="1"/>
    <col min="4" max="5" width="14" bestFit="1" customWidth="1"/>
    <col min="7" max="7" width="14.140625" bestFit="1" customWidth="1"/>
    <col min="8" max="9" width="14" bestFit="1" customWidth="1"/>
  </cols>
  <sheetData>
    <row r="4" spans="2:5" ht="20.25" x14ac:dyDescent="0.25">
      <c r="B4" s="22" t="s">
        <v>25</v>
      </c>
      <c r="C4" s="22"/>
    </row>
    <row r="5" spans="2:5" x14ac:dyDescent="0.25">
      <c r="B5" s="1"/>
      <c r="C5" s="1"/>
    </row>
    <row r="6" spans="2:5" ht="15.75" x14ac:dyDescent="0.25">
      <c r="B6" s="23" t="s">
        <v>0</v>
      </c>
      <c r="C6" s="23"/>
    </row>
    <row r="7" spans="2:5" x14ac:dyDescent="0.25">
      <c r="B7" s="2" t="s">
        <v>1</v>
      </c>
      <c r="C7" s="2" t="s">
        <v>26</v>
      </c>
    </row>
    <row r="8" spans="2:5" x14ac:dyDescent="0.25">
      <c r="B8" s="3" t="s">
        <v>2</v>
      </c>
      <c r="C8" s="16">
        <v>202367474</v>
      </c>
      <c r="E8" s="14"/>
    </row>
    <row r="9" spans="2:5" x14ac:dyDescent="0.25">
      <c r="B9" s="3" t="s">
        <v>3</v>
      </c>
      <c r="C9" s="16">
        <v>2824</v>
      </c>
    </row>
    <row r="10" spans="2:5" x14ac:dyDescent="0.25">
      <c r="B10" s="3" t="s">
        <v>24</v>
      </c>
      <c r="C10" s="16">
        <v>1021</v>
      </c>
    </row>
    <row r="11" spans="2:5" x14ac:dyDescent="0.25">
      <c r="B11" s="4" t="s">
        <v>4</v>
      </c>
      <c r="C11" s="17">
        <f>+SUM(C8:C10)</f>
        <v>202371319</v>
      </c>
    </row>
    <row r="12" spans="2:5" x14ac:dyDescent="0.25">
      <c r="B12" s="1"/>
      <c r="C12" s="6"/>
    </row>
    <row r="13" spans="2:5" ht="15.75" x14ac:dyDescent="0.25">
      <c r="B13" s="23" t="s">
        <v>5</v>
      </c>
      <c r="C13" s="23"/>
    </row>
    <row r="14" spans="2:5" ht="15.75" x14ac:dyDescent="0.25">
      <c r="B14" s="7"/>
      <c r="C14" s="7"/>
    </row>
    <row r="15" spans="2:5" x14ac:dyDescent="0.25">
      <c r="B15" s="24" t="s">
        <v>6</v>
      </c>
      <c r="C15" s="24"/>
    </row>
    <row r="16" spans="2:5" x14ac:dyDescent="0.25">
      <c r="B16" s="8" t="s">
        <v>1</v>
      </c>
      <c r="C16" s="2" t="s">
        <v>26</v>
      </c>
    </row>
    <row r="17" spans="2:9" x14ac:dyDescent="0.25">
      <c r="B17" s="3" t="s">
        <v>7</v>
      </c>
      <c r="C17" s="15">
        <v>15000000</v>
      </c>
    </row>
    <row r="18" spans="2:9" x14ac:dyDescent="0.25">
      <c r="B18" s="3" t="s">
        <v>8</v>
      </c>
      <c r="C18" s="15">
        <v>20000000</v>
      </c>
    </row>
    <row r="19" spans="2:9" x14ac:dyDescent="0.25">
      <c r="B19" s="3" t="s">
        <v>9</v>
      </c>
      <c r="C19" s="15">
        <v>20000000</v>
      </c>
    </row>
    <row r="20" spans="2:9" x14ac:dyDescent="0.25">
      <c r="B20" s="3" t="s">
        <v>10</v>
      </c>
      <c r="C20" s="15">
        <v>50000000</v>
      </c>
      <c r="G20" s="13"/>
    </row>
    <row r="21" spans="2:9" x14ac:dyDescent="0.25">
      <c r="B21" s="3" t="s">
        <v>11</v>
      </c>
      <c r="C21" s="15">
        <v>12000000</v>
      </c>
      <c r="G21" s="13"/>
    </row>
    <row r="22" spans="2:9" x14ac:dyDescent="0.25">
      <c r="B22" s="3" t="s">
        <v>12</v>
      </c>
      <c r="C22" s="15">
        <v>15000000</v>
      </c>
      <c r="G22" s="13"/>
    </row>
    <row r="23" spans="2:9" x14ac:dyDescent="0.25">
      <c r="B23" s="3" t="s">
        <v>22</v>
      </c>
      <c r="C23" s="15">
        <v>15000000</v>
      </c>
      <c r="G23" s="13"/>
    </row>
    <row r="24" spans="2:9" x14ac:dyDescent="0.25">
      <c r="B24" s="3" t="s">
        <v>13</v>
      </c>
      <c r="C24" s="15">
        <v>20000000</v>
      </c>
      <c r="G24" s="13"/>
    </row>
    <row r="25" spans="2:9" x14ac:dyDescent="0.25">
      <c r="B25" s="4" t="s">
        <v>4</v>
      </c>
      <c r="C25" s="5">
        <f>SUM(C17:C24)</f>
        <v>167000000</v>
      </c>
      <c r="D25" s="14">
        <f>+C25+C36</f>
        <v>202371319</v>
      </c>
      <c r="G25" s="13"/>
    </row>
    <row r="26" spans="2:9" x14ac:dyDescent="0.25">
      <c r="B26" s="9"/>
      <c r="C26" s="10"/>
      <c r="G26" s="13"/>
      <c r="H26" s="14"/>
      <c r="I26" s="14"/>
    </row>
    <row r="27" spans="2:9" x14ac:dyDescent="0.25">
      <c r="B27" s="24" t="s">
        <v>14</v>
      </c>
      <c r="C27" s="24"/>
    </row>
    <row r="28" spans="2:9" x14ac:dyDescent="0.25">
      <c r="B28" s="8" t="s">
        <v>1</v>
      </c>
      <c r="C28" s="2" t="s">
        <v>26</v>
      </c>
    </row>
    <row r="29" spans="2:9" x14ac:dyDescent="0.25">
      <c r="B29" s="3" t="s">
        <v>15</v>
      </c>
      <c r="C29" s="16">
        <v>2270792</v>
      </c>
    </row>
    <row r="30" spans="2:9" x14ac:dyDescent="0.25">
      <c r="B30" s="3" t="s">
        <v>16</v>
      </c>
      <c r="C30" s="16">
        <v>27860683</v>
      </c>
    </row>
    <row r="31" spans="2:9" x14ac:dyDescent="0.25">
      <c r="B31" s="3" t="s">
        <v>17</v>
      </c>
      <c r="C31" s="16">
        <v>589206</v>
      </c>
    </row>
    <row r="32" spans="2:9" x14ac:dyDescent="0.25">
      <c r="B32" s="3" t="s">
        <v>18</v>
      </c>
      <c r="C32" s="16">
        <v>391402</v>
      </c>
    </row>
    <row r="33" spans="2:3" x14ac:dyDescent="0.25">
      <c r="B33" s="3" t="s">
        <v>19</v>
      </c>
      <c r="C33" s="16">
        <v>1218434</v>
      </c>
    </row>
    <row r="34" spans="2:3" x14ac:dyDescent="0.25">
      <c r="B34" s="3" t="s">
        <v>23</v>
      </c>
      <c r="C34" s="16">
        <v>249040</v>
      </c>
    </row>
    <row r="35" spans="2:3" x14ac:dyDescent="0.25">
      <c r="B35" s="3" t="s">
        <v>20</v>
      </c>
      <c r="C35" s="16">
        <v>2791762</v>
      </c>
    </row>
    <row r="36" spans="2:3" x14ac:dyDescent="0.25">
      <c r="B36" s="4" t="s">
        <v>4</v>
      </c>
      <c r="C36" s="17">
        <f>SUM(C29:C35)</f>
        <v>35371319</v>
      </c>
    </row>
    <row r="37" spans="2:3" x14ac:dyDescent="0.25">
      <c r="B37" s="1"/>
      <c r="C37" s="1"/>
    </row>
    <row r="38" spans="2:3" x14ac:dyDescent="0.25">
      <c r="B38" s="11" t="s">
        <v>21</v>
      </c>
      <c r="C38" s="12">
        <f>+C11-C25-C36</f>
        <v>0</v>
      </c>
    </row>
    <row r="43" spans="2:3" ht="15.75" x14ac:dyDescent="0.25">
      <c r="B43" s="18" t="s">
        <v>31</v>
      </c>
      <c r="C43" s="18" t="s">
        <v>34</v>
      </c>
    </row>
    <row r="44" spans="2:3" ht="15.75" x14ac:dyDescent="0.25">
      <c r="B44" s="18" t="s">
        <v>32</v>
      </c>
      <c r="C44" s="18" t="s">
        <v>35</v>
      </c>
    </row>
    <row r="45" spans="2:3" ht="15.75" x14ac:dyDescent="0.25">
      <c r="B45" s="18" t="s">
        <v>33</v>
      </c>
      <c r="C45" s="18" t="s">
        <v>27</v>
      </c>
    </row>
    <row r="46" spans="2:3" ht="15.75" x14ac:dyDescent="0.25">
      <c r="B46" s="18"/>
      <c r="C46" s="18"/>
    </row>
    <row r="47" spans="2:3" ht="15.75" x14ac:dyDescent="0.25">
      <c r="B47" s="18"/>
      <c r="C47" s="18"/>
    </row>
    <row r="48" spans="2:3" ht="15.75" x14ac:dyDescent="0.25">
      <c r="B48" s="18"/>
      <c r="C48" s="18"/>
    </row>
    <row r="49" spans="2:3" ht="15.75" x14ac:dyDescent="0.25">
      <c r="B49" s="19" t="s">
        <v>28</v>
      </c>
      <c r="C49" s="18"/>
    </row>
    <row r="50" spans="2:3" ht="15.75" x14ac:dyDescent="0.25">
      <c r="B50" s="19" t="s">
        <v>29</v>
      </c>
      <c r="C50" s="18"/>
    </row>
    <row r="51" spans="2:3" ht="15.75" x14ac:dyDescent="0.25">
      <c r="B51" s="19" t="s">
        <v>30</v>
      </c>
      <c r="C51" s="18"/>
    </row>
  </sheetData>
  <mergeCells count="5">
    <mergeCell ref="B4:C4"/>
    <mergeCell ref="B6:C6"/>
    <mergeCell ref="B13:C13"/>
    <mergeCell ref="B15:C15"/>
    <mergeCell ref="B27:C27"/>
  </mergeCells>
  <pageMargins left="0.7" right="0.7" top="0.75" bottom="0.75" header="0.3" footer="0.3"/>
  <pageSetup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67C0-E0A0-4D35-9E33-167D03781443}">
  <sheetPr>
    <pageSetUpPr fitToPage="1"/>
  </sheetPr>
  <dimension ref="B4:I52"/>
  <sheetViews>
    <sheetView tabSelected="1" workbookViewId="0">
      <selection activeCell="A2" sqref="A2:D53"/>
    </sheetView>
  </sheetViews>
  <sheetFormatPr baseColWidth="10" defaultRowHeight="15" x14ac:dyDescent="0.25"/>
  <cols>
    <col min="2" max="2" width="57.7109375" customWidth="1"/>
    <col min="3" max="3" width="28.5703125" customWidth="1"/>
    <col min="4" max="5" width="14" bestFit="1" customWidth="1"/>
    <col min="7" max="7" width="14.140625" bestFit="1" customWidth="1"/>
    <col min="8" max="9" width="14" bestFit="1" customWidth="1"/>
  </cols>
  <sheetData>
    <row r="4" spans="2:7" ht="20.25" x14ac:dyDescent="0.25">
      <c r="B4" s="22" t="s">
        <v>37</v>
      </c>
      <c r="C4" s="22"/>
    </row>
    <row r="5" spans="2:7" x14ac:dyDescent="0.25">
      <c r="B5" s="1"/>
      <c r="C5" s="1"/>
    </row>
    <row r="6" spans="2:7" ht="15.75" x14ac:dyDescent="0.25">
      <c r="B6" s="23" t="s">
        <v>0</v>
      </c>
      <c r="C6" s="23"/>
    </row>
    <row r="7" spans="2:7" x14ac:dyDescent="0.25">
      <c r="B7" s="2" t="s">
        <v>1</v>
      </c>
      <c r="C7" s="2" t="s">
        <v>26</v>
      </c>
    </row>
    <row r="8" spans="2:7" x14ac:dyDescent="0.25">
      <c r="B8" s="3" t="s">
        <v>2</v>
      </c>
      <c r="C8" s="16">
        <f>400000000-23562842-95000000</f>
        <v>281437158</v>
      </c>
      <c r="E8" s="14"/>
      <c r="G8" s="20"/>
    </row>
    <row r="9" spans="2:7" x14ac:dyDescent="0.25">
      <c r="B9" s="3" t="s">
        <v>3</v>
      </c>
      <c r="C9" s="16">
        <v>5500</v>
      </c>
    </row>
    <row r="10" spans="2:7" x14ac:dyDescent="0.25">
      <c r="B10" s="3" t="s">
        <v>24</v>
      </c>
      <c r="C10" s="16">
        <v>2100</v>
      </c>
    </row>
    <row r="11" spans="2:7" x14ac:dyDescent="0.25">
      <c r="B11" s="4" t="s">
        <v>4</v>
      </c>
      <c r="C11" s="17">
        <f>+SUM(C8:C10)</f>
        <v>281444758</v>
      </c>
    </row>
    <row r="12" spans="2:7" x14ac:dyDescent="0.25">
      <c r="B12" s="1"/>
      <c r="C12" s="6"/>
    </row>
    <row r="13" spans="2:7" ht="15.75" x14ac:dyDescent="0.25">
      <c r="B13" s="23" t="s">
        <v>5</v>
      </c>
      <c r="C13" s="23"/>
    </row>
    <row r="14" spans="2:7" ht="15.75" x14ac:dyDescent="0.25">
      <c r="B14" s="7"/>
      <c r="C14" s="7"/>
    </row>
    <row r="15" spans="2:7" x14ac:dyDescent="0.25">
      <c r="B15" s="24" t="s">
        <v>6</v>
      </c>
      <c r="C15" s="24"/>
    </row>
    <row r="16" spans="2:7" x14ac:dyDescent="0.25">
      <c r="B16" s="8" t="s">
        <v>1</v>
      </c>
      <c r="C16" s="2" t="s">
        <v>26</v>
      </c>
    </row>
    <row r="17" spans="2:9" x14ac:dyDescent="0.25">
      <c r="B17" s="3" t="s">
        <v>7</v>
      </c>
      <c r="C17" s="21">
        <v>10000000</v>
      </c>
    </row>
    <row r="18" spans="2:9" x14ac:dyDescent="0.25">
      <c r="B18" s="3" t="s">
        <v>8</v>
      </c>
      <c r="C18" s="21">
        <v>10000000</v>
      </c>
    </row>
    <row r="19" spans="2:9" x14ac:dyDescent="0.25">
      <c r="B19" s="3" t="s">
        <v>9</v>
      </c>
      <c r="C19" s="21">
        <f>8001000+60000000</f>
        <v>68001000</v>
      </c>
    </row>
    <row r="20" spans="2:9" x14ac:dyDescent="0.25">
      <c r="B20" s="3" t="s">
        <v>10</v>
      </c>
      <c r="C20" s="21">
        <v>80000000</v>
      </c>
      <c r="G20" s="13"/>
    </row>
    <row r="21" spans="2:9" x14ac:dyDescent="0.25">
      <c r="B21" s="3" t="s">
        <v>11</v>
      </c>
      <c r="C21" s="21">
        <v>10000000</v>
      </c>
      <c r="G21" s="13"/>
    </row>
    <row r="22" spans="2:9" x14ac:dyDescent="0.25">
      <c r="B22" s="3" t="s">
        <v>38</v>
      </c>
      <c r="C22" s="21">
        <v>15000000</v>
      </c>
      <c r="G22" s="13"/>
    </row>
    <row r="23" spans="2:9" x14ac:dyDescent="0.25">
      <c r="B23" s="3" t="s">
        <v>22</v>
      </c>
      <c r="C23" s="21">
        <v>5000000</v>
      </c>
      <c r="G23" s="13"/>
    </row>
    <row r="24" spans="2:9" x14ac:dyDescent="0.25">
      <c r="B24" s="3" t="s">
        <v>13</v>
      </c>
      <c r="C24" s="21">
        <v>10000000</v>
      </c>
      <c r="G24" s="13"/>
    </row>
    <row r="25" spans="2:9" x14ac:dyDescent="0.25">
      <c r="B25" s="3" t="s">
        <v>36</v>
      </c>
      <c r="C25" s="21">
        <v>20000000</v>
      </c>
      <c r="G25" s="13"/>
    </row>
    <row r="26" spans="2:9" x14ac:dyDescent="0.25">
      <c r="B26" s="4" t="s">
        <v>4</v>
      </c>
      <c r="C26" s="5">
        <f>SUM(C17:C25)</f>
        <v>228001000</v>
      </c>
      <c r="D26" s="14"/>
      <c r="E26" s="14"/>
      <c r="G26" s="13"/>
    </row>
    <row r="27" spans="2:9" x14ac:dyDescent="0.25">
      <c r="B27" s="9"/>
      <c r="C27" s="10"/>
      <c r="G27" s="13"/>
      <c r="H27" s="14"/>
      <c r="I27" s="14"/>
    </row>
    <row r="28" spans="2:9" x14ac:dyDescent="0.25">
      <c r="B28" s="24" t="s">
        <v>14</v>
      </c>
      <c r="C28" s="24"/>
    </row>
    <row r="29" spans="2:9" x14ac:dyDescent="0.25">
      <c r="B29" s="8" t="s">
        <v>1</v>
      </c>
      <c r="C29" s="2" t="s">
        <v>26</v>
      </c>
    </row>
    <row r="30" spans="2:9" x14ac:dyDescent="0.25">
      <c r="B30" s="3" t="s">
        <v>15</v>
      </c>
      <c r="C30" s="16">
        <v>2500000</v>
      </c>
    </row>
    <row r="31" spans="2:9" x14ac:dyDescent="0.25">
      <c r="B31" s="3" t="s">
        <v>16</v>
      </c>
      <c r="C31" s="16">
        <v>45000000</v>
      </c>
    </row>
    <row r="32" spans="2:9" x14ac:dyDescent="0.25">
      <c r="B32" s="3" t="s">
        <v>17</v>
      </c>
      <c r="C32" s="16">
        <f>54678+589206</f>
        <v>643884</v>
      </c>
    </row>
    <row r="33" spans="2:3" x14ac:dyDescent="0.25">
      <c r="B33" s="3" t="s">
        <v>18</v>
      </c>
      <c r="C33" s="16">
        <f>36322+391402</f>
        <v>427724</v>
      </c>
    </row>
    <row r="34" spans="2:3" x14ac:dyDescent="0.25">
      <c r="B34" s="3" t="s">
        <v>19</v>
      </c>
      <c r="C34" s="16">
        <v>2500000</v>
      </c>
    </row>
    <row r="35" spans="2:3" x14ac:dyDescent="0.25">
      <c r="B35" s="3" t="s">
        <v>23</v>
      </c>
      <c r="C35" s="16">
        <f>23110+249040</f>
        <v>272150</v>
      </c>
    </row>
    <row r="36" spans="2:3" x14ac:dyDescent="0.25">
      <c r="B36" s="3" t="s">
        <v>20</v>
      </c>
      <c r="C36" s="16">
        <v>2100000</v>
      </c>
    </row>
    <row r="37" spans="2:3" x14ac:dyDescent="0.25">
      <c r="B37" s="4" t="s">
        <v>4</v>
      </c>
      <c r="C37" s="17">
        <f>SUM(C30:C36)</f>
        <v>53443758</v>
      </c>
    </row>
    <row r="38" spans="2:3" x14ac:dyDescent="0.25">
      <c r="B38" s="1"/>
      <c r="C38" s="1"/>
    </row>
    <row r="39" spans="2:3" x14ac:dyDescent="0.25">
      <c r="B39" s="11" t="s">
        <v>21</v>
      </c>
      <c r="C39" s="12">
        <f>+C11-C26-C37</f>
        <v>0</v>
      </c>
    </row>
    <row r="44" spans="2:3" ht="15.75" x14ac:dyDescent="0.25">
      <c r="B44" s="18" t="s">
        <v>31</v>
      </c>
      <c r="C44" s="18" t="s">
        <v>34</v>
      </c>
    </row>
    <row r="45" spans="2:3" ht="15.75" x14ac:dyDescent="0.25">
      <c r="B45" s="18" t="s">
        <v>32</v>
      </c>
      <c r="C45" s="18" t="s">
        <v>35</v>
      </c>
    </row>
    <row r="46" spans="2:3" ht="15.75" x14ac:dyDescent="0.25">
      <c r="B46" s="18" t="s">
        <v>33</v>
      </c>
      <c r="C46" s="18" t="s">
        <v>27</v>
      </c>
    </row>
    <row r="47" spans="2:3" ht="15.75" x14ac:dyDescent="0.25">
      <c r="B47" s="18"/>
      <c r="C47" s="18"/>
    </row>
    <row r="48" spans="2:3" ht="15.75" x14ac:dyDescent="0.25">
      <c r="B48" s="18"/>
      <c r="C48" s="18"/>
    </row>
    <row r="49" spans="2:3" ht="15.75" x14ac:dyDescent="0.25">
      <c r="B49" s="18"/>
      <c r="C49" s="18"/>
    </row>
    <row r="50" spans="2:3" ht="15.75" x14ac:dyDescent="0.25">
      <c r="B50" s="19" t="s">
        <v>28</v>
      </c>
      <c r="C50" s="18"/>
    </row>
    <row r="51" spans="2:3" ht="15.75" x14ac:dyDescent="0.25">
      <c r="B51" s="19" t="s">
        <v>29</v>
      </c>
      <c r="C51" s="18"/>
    </row>
    <row r="52" spans="2:3" ht="15.75" x14ac:dyDescent="0.25">
      <c r="B52" s="19" t="s">
        <v>30</v>
      </c>
      <c r="C52" s="18"/>
    </row>
  </sheetData>
  <mergeCells count="5">
    <mergeCell ref="B4:C4"/>
    <mergeCell ref="B6:C6"/>
    <mergeCell ref="B13:C13"/>
    <mergeCell ref="B15:C15"/>
    <mergeCell ref="B28:C28"/>
  </mergeCells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Constructora Poporo</dc:creator>
  <cp:lastModifiedBy>CONSTRUCTORA Y COMERCIALIZADORA POPORO SAS MIC</cp:lastModifiedBy>
  <cp:lastPrinted>2026-03-25T16:44:40Z</cp:lastPrinted>
  <dcterms:created xsi:type="dcterms:W3CDTF">2023-02-25T13:14:24Z</dcterms:created>
  <dcterms:modified xsi:type="dcterms:W3CDTF">2026-03-25T16:51:00Z</dcterms:modified>
</cp:coreProperties>
</file>